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miranda\AppData\Local\Microsoft\Windows\INetCache\Content.Outlook\6AUS3GFS\"/>
    </mc:Choice>
  </mc:AlternateContent>
  <bookViews>
    <workbookView xWindow="0" yWindow="0" windowWidth="21600" windowHeight="9735"/>
  </bookViews>
  <sheets>
    <sheet name="Cuadro 1" sheetId="25" r:id="rId1"/>
  </sheets>
  <externalReferences>
    <externalReference r:id="rId2"/>
    <externalReference r:id="rId3"/>
    <externalReference r:id="rId4"/>
  </externalReferences>
  <definedNames>
    <definedName name="_xlnm.Print_Area" localSheetId="0">'Cuadro 1'!$A$1:$F$25</definedName>
    <definedName name="_xlnm.Database" localSheetId="0">#REF!</definedName>
    <definedName name="_xlnm.Database">#REF!</definedName>
    <definedName name="dalys" localSheetId="0">#REF!</definedName>
    <definedName name="dalys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npg_num1" localSheetId="0">#REF!</definedName>
    <definedName name="npg_num1">#REF!</definedName>
    <definedName name="npg_num2" localSheetId="0">#REF!</definedName>
    <definedName name="npg_num2">#REF!</definedName>
    <definedName name="pancif2001" localSheetId="0">'[2]PC221-01'!$A$1</definedName>
    <definedName name="pancif2001">'[3]PC221-01'!$A$1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F13" i="25" l="1"/>
  <c r="F12" i="25"/>
  <c r="F9" i="25"/>
  <c r="F8" i="25" l="1"/>
  <c r="E9" i="25" l="1"/>
  <c r="E13" i="25" l="1"/>
  <c r="D13" i="25"/>
  <c r="C13" i="25"/>
  <c r="B13" i="25"/>
  <c r="E12" i="25"/>
  <c r="D12" i="25"/>
  <c r="C12" i="25"/>
  <c r="B12" i="25"/>
  <c r="D9" i="25"/>
  <c r="C9" i="25"/>
  <c r="B9" i="25"/>
  <c r="E8" i="25"/>
  <c r="D8" i="25"/>
  <c r="C8" i="25"/>
  <c r="B8" i="25"/>
</calcChain>
</file>

<file path=xl/connections.xml><?xml version="1.0" encoding="utf-8"?>
<connections xmlns="http://schemas.openxmlformats.org/spreadsheetml/2006/main">
  <connection id="1" sourceFile="C:\Users\drangel\Documents\MATRIMONIO Y DIVORCIO (2012-2022)\MATRIMONIO Y DIVORCIO (2022)\Pictures\Camera Roll\Desktop\Base de Datos 2021.accdb" keepAlive="1" name="Base de Datos 2021" type="5" refreshedVersion="5">
    <dbPr connection="Provider=Microsoft.ACE.OLEDB.12.0;User ID=Admin;Data Source=C:\Users\drangel\Documents\MATRIMONIO Y DIVORCIO (2012-2022)\MATRIMONIO Y DIVORCIO (2022)\Pictures\Camera Roll\Desktop\Base de Datos 202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MATRIMONIOS Consulta match" commandType="3"/>
  </connection>
  <connection id="2" sourceFile="C:\Users\drangel\Documents\MATRIMONIO Y DIVORCIO (2012-2022)\MATRIMONIO Y DIVORCIO (2022)\Pictures\Camera Roll\Desktop\Base de Datos 2021.accdb" keepAlive="1" name="Base de Datos 20211" type="5" refreshedVersion="0">
    <dbPr connection="Provider=Microsoft.ACE.OLEDB.12.0;User ID=Admin;Data Source=C:\Users\drangel\Documents\MATRIMONIO Y DIVORCIO (2012-2022)\MATRIMONIO Y DIVORCIO (2022)\Pictures\Camera Roll\Desktop\Base de Da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MATRIMONIOS Consulta1" commandType="3"/>
  </connection>
  <connection id="3" sourceFile="C:\Users\drangel\Documents\MATRIMONIO Y DIVORCIO (2012-2022)\MATRIMONIO Y DIVORCIO (2022)\Pictures\Camera Roll\Desktop\Base de Datos 2021.accdb" keepAlive="1" name="Base de Datos 20212" type="5" refreshedVersion="5">
    <dbPr connection="Provider=Microsoft.ACE.OLEDB.12.0;User ID=Admin;Data Source=C:\Users\drangel\Documents\MATRIMONIO Y DIVORCIO (2012-2022)\MATRIMONIO Y DIVORCIO (2022)\Pictures\Camera Roll\Desktop\Base de Datos 202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MATRIMONIOS Panamá en Cifras" commandType="3"/>
  </connection>
  <connection id="4" sourceFile="C:\Users\drangel\Documents\MATRIMONIO Y DIVORCIO (2012-2022)\MATRIMONIO Y DIVORCIO (2022)\Pictures\Camera Roll\Desktop\Base de Datos 2021.accdb" keepAlive="1" name="Base de Datos 20213" type="5" refreshedVersion="5">
    <dbPr connection="Provider=Microsoft.ACE.OLEDB.12.0;User ID=Admin;Data Source=C:\Users\drangel\Documents\MATRIMONIO Y DIVORCIO (2012-2022)\MATRIMONIO Y DIVORCIO (2022)\Pictures\Camera Roll\Desktop\Base de Da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DIVORCIOS Panama en Cifras2021" commandType="3"/>
  </connection>
  <connection id="5" sourceFile="Z:\Matrimonios_y_Divorcios\2019\BASE DATOS 2019\BOLETÍN\1. DIVORCIO\DIVORCIO 2019.accdb" keepAlive="1" name="DIVORCIO 2019" type="5" refreshedVersion="5">
    <dbPr connection="Provider=Microsoft.ACE.OLEDB.12.0;User ID=Admin;Data Source=Z:\Matrimonios_y_Divorcios\2019\BASE DATOS 2019\BOLETÍN\1. DIVORCIO\DIVORCI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 2019 Consulta" commandType="3"/>
  </connection>
  <connection id="6" sourceFile="Y:\Matrimonios_y_Divorcios\2020\BASE DE DATOS\BOLETÍN\1. DIVORCIO\DIVORCIO 2020.accdb" keepAlive="1" name="DIVORCIO 2020" type="5" refreshedVersion="4">
    <dbPr connection="Provider=Microsoft.ACE.OLEDB.12.0;User ID=Admin;Data Source=Y:\Matrimonios_y_Divorcios\2020\BASE DE DATOS\BOLETÍN\1. DIVORCIO\DIVORCI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20 Consulta" commandType="3"/>
  </connection>
  <connection id="7" sourceFile="Y:\Matrimonios_y_Divorcios\2015\BASE DE DATOS 2015\Base de Datos Boletín 2015\DIVORCIOS.accdb" keepAlive="1" name="DIVORCIOS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Consulta" commandType="3"/>
  </connection>
  <connection id="8" sourceFile="C:\Users\armiranda\Desktop\BASES DE DATOS\BASE DE DATOS 2022\DIVORCIOS 2022.accdb" keepAlive="1" name="DIVORCIOS 2022" type="5" refreshedVersion="5">
    <dbPr connection="Provider=Microsoft.ACE.OLEDB.12.0;User ID=Admin;Data Source=C:\Users\armiranda\Desktop\BASES DE DATOS\BASE DE DATOS 2022\DIVORCI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2022" commandType="3"/>
  </connection>
  <connection id="9" sourceFile="C:\Users\armiranda\Desktop\BASES DE DATOS\BASE DE DATOS 2022\DIVORCIOS 2022.accdb" keepAlive="1" name="DIVORCIOS 20221" type="5" refreshedVersion="5">
    <dbPr connection="Provider=Microsoft.ACE.OLEDB.12.0;User ID=Admin;Data Source=C:\Users\armiranda\Desktop\BASES DE DATOS\BASE DE DATOS 2022\DIVORCI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22 PanamáenC Consulta" commandType="3"/>
  </connection>
  <connection id="10" sourceFile="Y:\Matrimonios_y_Divorcios\2023\BASE DE DATOS 2023\BD BOLETÍN 2023\2. DIVORCIOS\DIVORCIOS 2023.accdb" keepAlive="1" name="DIVORCIOS 2023" type="5" refreshedVersion="5">
    <dbPr connection="Provider=Microsoft.ACE.OLEDB.12.0;User ID=Admin;Data Source=Y:\Matrimonios_y_Divorcios\2023\BASE DE DATOS 2023\BD BOLETÍN 2023\2. DIVORCIOS\DIVORCI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23 Consulta" commandType="3"/>
  </connection>
  <connection id="11" sourceFile="X:\Matrimonios_y_Divorcios\2016\BASE DE DATOS (2016)\Base de datos Boletín 2016\DIVORCIOS.accdb" keepAlive="1" name="DIVORCIOS1" type="5" refreshedVersion="4">
    <dbPr connection="Provider=Microsoft.ACE.OLEDB.12.0;User ID=Admin;Data Source=X:\Matrimonios_y_Divorcios\2016\BASE DE DATOS (2016)\Base de datos Boletín 2016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6 Consulta" commandType="3"/>
  </connection>
  <connection id="12" sourceFile="W:\Matrimonios_y_Divorcios\2018\BASE DE DATOS (2018)\BOLETÍN\1. DIVORCIOS\DIVORCIOS.accdb" keepAlive="1" name="DIVORCIOS2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DIVORCIOS RC 2018 Consulta" commandType="3"/>
  </connection>
  <connection id="13" sourceFile="Y:\Matrimonios_y_Divorcios\2015\BASE DE DATOS 2015\Base de Datos Boletín 2015\DIVORCIOS.accdb" keepAlive="1" name="DIVORCIOS3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( MACHT )" commandType="3"/>
  </connection>
  <connection id="14" sourceFile="W:\Matrimonios_y_Divorcios\2018\BASE DE DATOS (2018)\BOLETÍN\1. DIVORCIOS\DIVORCIOS.accdb" keepAlive="1" name="DIVORCIOS4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18 Consulta" commandType="3"/>
  </connection>
  <connection id="15" sourceFile="W:\Matrimonios_y_Divorcios\2018\BASE DE DATOS (2018)\BOLETÍN\2.MATRIMONIOS\MATRIMONIO.accdb" keepAlive="1" name="MATRIMONIO" type="5" refreshedVersion="5">
    <dbPr connection="Provider=Microsoft.ACE.OLEDB.12.0;User ID=Admin;Data Source=W:\Matrimonios_y_Divorcios\2018\BASE DE DATOS (2018)\BOLETÍN\2.MATRIMONIOS\MATRIMONIO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8 Consulta" commandType="3"/>
  </connection>
  <connection id="16" sourceFile="Y:\Matrimonios_y_Divorcios\2015\BASE DE DATOS 2015\Base de Datos Boletín 2015\MATRIMONIO 1.accdb" keepAlive="1" name="MATRIMONIO 1" type="5" refreshedVersion="4">
    <dbPr connection="Provider=Microsoft.ACE.OLEDB.12.0;User ID=Admin;Data Source=Y:\Matrimonios_y_Divorcios\2015\BASE DE DATOS 2015\Base de Datos Boletín 2015\MATRIMONIO 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7" sourceFile="Y:\Matrimonios_y_Divorcios\2015\BASE DE DATOS 2015\Base de Datos Boletín 2015\MATRIMONIO 1.accdb" keepAlive="1" name="MATRIMONIO 11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8" sourceFile="Y:\Matrimonios_y_Divorcios\2015\BASE DE DATOS 2015\Base de Datos Boletín 2015\MATRIMONIO 1.accdb" keepAlive="1" name="MATRIMONIO 12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9" sourceFile="Z:\Matrimonios_y_Divorcios\2020\BASE DE DATOS\BOLETÍN\2. MATRIMONIO\MATRIMONIO 2020.accdb" keepAlive="1" name="MATRIMONIO 2020" type="5" refreshedVersion="4">
    <dbPr connection="Provider=Microsoft.ACE.OLEDB.12.0;User ID=Admin;Data Source=Z:\Matrimonios_y_Divorcios\2020\BASE DE DATOS\BOLETÍN\2. MATRIMONIO\MATRIMONI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S 2020 Consulta" commandType="3"/>
  </connection>
  <connection id="20" sourceFile="C:\Users\armiranda\Desktop\BASES DE DATOS\BASE DE DATOS 2022\MATRIMONIO 2022.accdb" keepAlive="1" name="MATRIMONIO 2022" type="5" refreshedVersion="5">
    <dbPr connection="Provider=Microsoft.ACE.OLEDB.12.0;User ID=Admin;Data Source=C:\Users\armiranda\Desktop\BASES DE DATOS\BASE DE DATOS 2022\MATRIMONI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AT2022" commandType="3"/>
  </connection>
  <connection id="21" sourceFile="C:\Users\armiranda\Desktop\BASES DE DATOS\BASE DE DATOS 2022\MATRIMONIO 2022.accdb" keepAlive="1" name="MATRIMONIO 20221" type="5" refreshedVersion="5">
    <dbPr connection="Provider=Microsoft.ACE.OLEDB.12.0;User ID=Admin;Data Source=C:\Users\armiranda\Desktop\BASES DE DATOS\BASE DE DATOS 2022\MATRIMONI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AT22 PanamaenC Consulta" commandType="3"/>
  </connection>
  <connection id="22" sourceFile="Y:\Matrimonios_y_Divorcios\2019\BASE DATOS 2019\BOLETÍN\2. MATRIMONIOS\MATRIMONIOS.accdb" keepAlive="1" name="MATRIMONIOS" type="5" refreshedVersion="4">
    <dbPr connection="Provider=Microsoft.ACE.OLEDB.12.0;User ID=Admin;Data Source=Y:\Matrimonios_y_Divorcios\2019\BASE DATOS 2019\BOLETÍN\2. MATRIMONIOS\MATRIMON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9 Consulta" commandType="3"/>
  </connection>
  <connection id="23" sourceFile="Y:\Matrimonios_y_Divorcios\2023\BASE DE DATOS 2023\BD BOLETÍN 2023\1. MATRIMONIOS\MATRIMONIOS 2023.accdb" keepAlive="1" name="MATRIMONIOS 20231" type="5" refreshedVersion="4">
    <dbPr connection="Provider=Microsoft.ACE.OLEDB.12.0;User ID=Admin;Data Source=Y:\Matrimonios_y_Divorcios\2023\BASE DE DATOS 2023\BD BOLETÍN 2023\1. MATRIMONIOS\MATRIMONI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23 Consulta" commandType="3"/>
  </connection>
  <connection id="24" sourceFile="Y:\Matrimonios_y_Divorcios\2015\BASE DE DATOS 2015\Base de Datos Boletín 2015\MATRIMONIOS.accdb" keepAlive="1" name="MATRIMONIOS1" type="5" refreshedVersion="4">
    <dbPr connection="Provider=Microsoft.ACE.OLEDB.12.0;User ID=Admin;Data Source=Y:\Matrimonios_y_Divorcios\2015\BASE DE DATOS 2015\Base de Datos Boletín 2015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25" sourceFile="Y:\Matrimonios_y_Divorcios\2015\BASE DE DATOS 2015\Base de Datos Boletín 2015\MATRIMONIOS.accdb" keepAlive="1" name="MATRIMONIOS2" type="5" refreshedVersion="0" new="1" background="1">
    <dbPr connection="Provider=Microsoft.ACE.OLEDB.12.0;Password=&quot;&quot;;User ID=Admin;Data Source=Y:\Matrimonios_y_Divorcios\2015\BASE DE DATOS 2015\Base de Datos Boletín 2015\MATRIMONIOS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26" sourceFile="X:\Matrimonios_y_Divorcios\2016\BASE DE DATOS (2016)\Base de datos Boletín 2016\MATRIMONIOS.accdb" keepAlive="1" name="MATRIMONIOS3" type="5" refreshedVersion="4">
    <dbPr connection="Provider=Microsoft.ACE.OLEDB.12.0;User ID=Admin;Data Source=X:\Matrimonios_y_Divorcios\2016\BASE DE DATOS (2016)\Base de datos Boletín 2016\MATRIMON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6 Consulta" commandType="3"/>
  </connection>
  <connection id="27" sourceFile="Z:\Matrimonios_y_Divorcios\2019\BASE DATOS 2019\BOLETÍN\2. MATRIMONIOS\MATRIMONIOS.accdb" keepAlive="1" name="MATRIMONIOS4" type="5" refreshedVersion="5">
    <dbPr connection="Provider=Microsoft.ACE.OLEDB.12.0;User ID=Admin;Data Source=Z:\Matrimonios_y_Divorcios\2019\BASE DATOS 2019\BOLETÍN\2. MATRIMONIOS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9 Consulta" commandType="3"/>
  </connection>
</connections>
</file>

<file path=xl/sharedStrings.xml><?xml version="1.0" encoding="utf-8"?>
<sst xmlns="http://schemas.openxmlformats.org/spreadsheetml/2006/main" count="19" uniqueCount="18">
  <si>
    <t>Concepto</t>
  </si>
  <si>
    <t>Nupcialidad:</t>
  </si>
  <si>
    <t>Divorcialidad:</t>
  </si>
  <si>
    <t xml:space="preserve">       de  matrimonio (soltera,  unida,  separada de unión, viuda  y  divorciada),  al  1  de julio del año respectivo.</t>
  </si>
  <si>
    <t xml:space="preserve">   Número</t>
  </si>
  <si>
    <t xml:space="preserve">   Tasa por 1,000 habitantes (1)</t>
  </si>
  <si>
    <t xml:space="preserve">   Tasa específica por 1,000 personas (2)</t>
  </si>
  <si>
    <t xml:space="preserve">   Tasa por 10,000 habitantes (1)</t>
  </si>
  <si>
    <t xml:space="preserve">   Tasa específica por 10,000 parejas (3)</t>
  </si>
  <si>
    <t xml:space="preserve">            del Órgano Judicial, Notarías, Iglesias y Tribunal  Electoral.</t>
  </si>
  <si>
    <t xml:space="preserve">       de divorcio (casada,  más  separada  de  matrimonio),  al  1  de  julio del año respectivo.</t>
  </si>
  <si>
    <t>(1)  Con  base  en la estimación de la  población  total de  la  República, al 1 de julio del año respectivo.</t>
  </si>
  <si>
    <t>2022 (R)</t>
  </si>
  <si>
    <t>(R)  Cifras revisadas.</t>
  </si>
  <si>
    <r>
      <t xml:space="preserve">(2)  Con base en la estimación </t>
    </r>
    <r>
      <rPr>
        <u/>
        <sz val="10"/>
        <rFont val="Arial"/>
        <family val="2"/>
      </rPr>
      <t xml:space="preserve">masculina  total </t>
    </r>
    <r>
      <rPr>
        <sz val="10"/>
        <rFont val="Arial"/>
        <family val="2"/>
      </rPr>
      <t>de la República, de 18  y  más años de edad, expuesta al riesgo</t>
    </r>
  </si>
  <si>
    <r>
      <t xml:space="preserve">(3)  Con base en la estimación </t>
    </r>
    <r>
      <rPr>
        <u/>
        <sz val="10"/>
        <rFont val="Arial"/>
        <family val="2"/>
      </rPr>
      <t xml:space="preserve">masculina  total </t>
    </r>
    <r>
      <rPr>
        <sz val="10"/>
        <rFont val="Arial"/>
        <family val="2"/>
      </rPr>
      <t xml:space="preserve">de la República, de 18  y  más años de edad, expuesta al riesgo </t>
    </r>
  </si>
  <si>
    <t xml:space="preserve">Fuente: Los datos publicados corresponden a  información recopilada, con base en los registros administrativos </t>
  </si>
  <si>
    <t>NUPCIALIDAD Y DIVORCIALIDAD EN LA REPÚBLICA:  AÑOS 2019-23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</si>
</sst>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0.0"/>
    <numFmt numFmtId="166" formatCode="0_)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0"/>
      <name val="Arial CE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2"/>
      <name val="Courier"/>
      <family val="3"/>
    </font>
    <font>
      <sz val="10"/>
      <name val="Courier"/>
      <family val="3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theme="3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26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9" fillId="3" borderId="0" applyNumberFormat="0" applyBorder="0" applyAlignment="0" applyProtection="0"/>
    <xf numFmtId="0" fontId="10" fillId="6" borderId="0" applyNumberFormat="0" applyBorder="0" applyAlignment="0" applyProtection="0"/>
    <xf numFmtId="0" fontId="11" fillId="24" borderId="6" applyNumberFormat="0" applyAlignment="0" applyProtection="0"/>
    <xf numFmtId="0" fontId="11" fillId="8" borderId="6" applyNumberFormat="0" applyAlignment="0" applyProtection="0"/>
    <xf numFmtId="0" fontId="12" fillId="19" borderId="7" applyNumberFormat="0" applyAlignment="0" applyProtection="0"/>
    <xf numFmtId="0" fontId="13" fillId="0" borderId="8" applyNumberFormat="0" applyFill="0" applyAlignment="0" applyProtection="0"/>
    <xf numFmtId="0" fontId="12" fillId="25" borderId="7" applyNumberFormat="0" applyAlignment="0" applyProtection="0"/>
    <xf numFmtId="0" fontId="14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5" fillId="7" borderId="6" applyNumberForma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5" fillId="7" borderId="6" applyNumberFormat="0" applyAlignment="0" applyProtection="0"/>
    <xf numFmtId="0" fontId="13" fillId="0" borderId="8" applyNumberFormat="0" applyFill="0" applyAlignment="0" applyProtection="0"/>
    <xf numFmtId="0" fontId="21" fillId="9" borderId="0" applyNumberFormat="0" applyBorder="0" applyAlignment="0" applyProtection="0"/>
    <xf numFmtId="0" fontId="4" fillId="0" borderId="0"/>
    <xf numFmtId="0" fontId="22" fillId="0" borderId="0"/>
    <xf numFmtId="0" fontId="4" fillId="0" borderId="0"/>
    <xf numFmtId="0" fontId="5" fillId="0" borderId="0"/>
    <xf numFmtId="0" fontId="4" fillId="9" borderId="12" applyNumberFormat="0" applyFont="0" applyAlignment="0" applyProtection="0"/>
    <xf numFmtId="0" fontId="5" fillId="28" borderId="13" applyNumberFormat="0" applyFont="0" applyAlignment="0" applyProtection="0"/>
    <xf numFmtId="0" fontId="5" fillId="28" borderId="13" applyNumberFormat="0" applyFont="0" applyAlignment="0" applyProtection="0"/>
    <xf numFmtId="0" fontId="23" fillId="24" borderId="14" applyNumberFormat="0" applyAlignment="0" applyProtection="0"/>
    <xf numFmtId="0" fontId="23" fillId="8" borderId="14" applyNumberFormat="0" applyAlignment="0" applyProtection="0"/>
    <xf numFmtId="0" fontId="2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14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30" fillId="0" borderId="0"/>
    <xf numFmtId="0" fontId="33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28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8" fillId="6" borderId="0" applyNumberFormat="0" applyBorder="0" applyAlignment="0" applyProtection="0"/>
    <xf numFmtId="0" fontId="8" fillId="2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9" borderId="0" applyNumberFormat="0" applyBorder="0" applyAlignment="0" applyProtection="0"/>
    <xf numFmtId="0" fontId="8" fillId="23" borderId="0" applyNumberFormat="0" applyBorder="0" applyAlignment="0" applyProtection="0"/>
    <xf numFmtId="0" fontId="8" fillId="13" borderId="0" applyNumberFormat="0" applyBorder="0" applyAlignment="0" applyProtection="0"/>
    <xf numFmtId="0" fontId="8" fillId="27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34" fillId="30" borderId="6" applyNumberFormat="0" applyAlignment="0" applyProtection="0"/>
    <xf numFmtId="0" fontId="34" fillId="30" borderId="6" applyNumberFormat="0" applyAlignment="0" applyProtection="0"/>
    <xf numFmtId="0" fontId="34" fillId="30" borderId="6" applyNumberFormat="0" applyAlignment="0" applyProtection="0"/>
    <xf numFmtId="0" fontId="12" fillId="25" borderId="7" applyNumberFormat="0" applyAlignment="0" applyProtection="0"/>
    <xf numFmtId="0" fontId="12" fillId="25" borderId="7" applyNumberFormat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5" fillId="9" borderId="6" applyNumberFormat="0" applyAlignment="0" applyProtection="0"/>
    <xf numFmtId="0" fontId="15" fillId="9" borderId="6" applyNumberFormat="0" applyAlignment="0" applyProtection="0"/>
    <xf numFmtId="0" fontId="17" fillId="6" borderId="0" applyNumberFormat="0" applyBorder="0" applyAlignment="0" applyProtection="0"/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5" fillId="9" borderId="6" applyNumberFormat="0" applyAlignment="0" applyProtection="0"/>
    <xf numFmtId="0" fontId="24" fillId="0" borderId="19" applyNumberFormat="0" applyFill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166" fontId="36" fillId="0" borderId="0"/>
    <xf numFmtId="0" fontId="4" fillId="0" borderId="0"/>
    <xf numFmtId="0" fontId="31" fillId="0" borderId="0"/>
    <xf numFmtId="0" fontId="4" fillId="28" borderId="13" applyNumberFormat="0" applyFont="0" applyAlignment="0" applyProtection="0"/>
    <xf numFmtId="0" fontId="4" fillId="28" borderId="13" applyNumberFormat="0" applyFont="0" applyAlignment="0" applyProtection="0"/>
    <xf numFmtId="0" fontId="4" fillId="9" borderId="12" applyNumberFormat="0" applyFont="0" applyAlignment="0" applyProtection="0"/>
    <xf numFmtId="0" fontId="4" fillId="28" borderId="13" applyNumberFormat="0" applyFont="0" applyAlignment="0" applyProtection="0"/>
    <xf numFmtId="0" fontId="4" fillId="28" borderId="13" applyNumberFormat="0" applyFont="0" applyAlignment="0" applyProtection="0"/>
    <xf numFmtId="0" fontId="5" fillId="28" borderId="13" applyNumberFormat="0" applyFont="0" applyAlignment="0" applyProtection="0"/>
    <xf numFmtId="0" fontId="37" fillId="28" borderId="13" applyNumberFormat="0" applyFont="0" applyAlignment="0" applyProtection="0"/>
    <xf numFmtId="0" fontId="37" fillId="28" borderId="13" applyNumberFormat="0" applyFont="0" applyAlignment="0" applyProtection="0"/>
    <xf numFmtId="0" fontId="5" fillId="28" borderId="13" applyNumberFormat="0" applyFont="0" applyAlignment="0" applyProtection="0"/>
    <xf numFmtId="0" fontId="23" fillId="30" borderId="14" applyNumberFormat="0" applyAlignment="0" applyProtection="0"/>
    <xf numFmtId="0" fontId="23" fillId="30" borderId="14" applyNumberFormat="0" applyAlignment="0" applyProtection="0"/>
    <xf numFmtId="0" fontId="23" fillId="24" borderId="14" applyNumberFormat="0" applyAlignment="0" applyProtection="0"/>
    <xf numFmtId="0" fontId="23" fillId="30" borderId="14" applyNumberFormat="0" applyAlignment="0" applyProtection="0"/>
    <xf numFmtId="0" fontId="23" fillId="30" borderId="14" applyNumberFormat="0" applyAlignment="0" applyProtection="0"/>
    <xf numFmtId="0" fontId="23" fillId="8" borderId="14" applyNumberFormat="0" applyAlignment="0" applyProtection="0"/>
    <xf numFmtId="0" fontId="23" fillId="30" borderId="14" applyNumberFormat="0" applyAlignment="0" applyProtection="0"/>
    <xf numFmtId="0" fontId="23" fillId="30" borderId="14" applyNumberFormat="0" applyAlignment="0" applyProtection="0"/>
    <xf numFmtId="0" fontId="28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9" fillId="0" borderId="18" applyNumberFormat="0" applyFill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3" fillId="0" borderId="0"/>
    <xf numFmtId="0" fontId="33" fillId="0" borderId="0"/>
    <xf numFmtId="0" fontId="3" fillId="0" borderId="0"/>
    <xf numFmtId="0" fontId="3" fillId="0" borderId="0"/>
    <xf numFmtId="0" fontId="5" fillId="0" borderId="0"/>
    <xf numFmtId="0" fontId="33" fillId="0" borderId="0"/>
    <xf numFmtId="0" fontId="4" fillId="0" borderId="0"/>
    <xf numFmtId="0" fontId="2" fillId="0" borderId="0"/>
    <xf numFmtId="0" fontId="42" fillId="0" borderId="0"/>
    <xf numFmtId="0" fontId="43" fillId="0" borderId="0"/>
    <xf numFmtId="0" fontId="1" fillId="0" borderId="0"/>
  </cellStyleXfs>
  <cellXfs count="40">
    <xf numFmtId="0" fontId="0" fillId="0" borderId="0" xfId="0"/>
    <xf numFmtId="0" fontId="4" fillId="0" borderId="0" xfId="82" applyFont="1" applyFill="1" applyBorder="1"/>
    <xf numFmtId="0" fontId="4" fillId="0" borderId="0" xfId="82" applyFont="1" applyFill="1"/>
    <xf numFmtId="0" fontId="4" fillId="0" borderId="3" xfId="82" applyFont="1" applyFill="1" applyBorder="1"/>
    <xf numFmtId="165" fontId="4" fillId="0" borderId="0" xfId="82" applyNumberFormat="1" applyFont="1" applyFill="1" applyBorder="1"/>
    <xf numFmtId="0" fontId="4" fillId="0" borderId="4" xfId="82" applyFont="1" applyFill="1" applyBorder="1"/>
    <xf numFmtId="0" fontId="4" fillId="0" borderId="5" xfId="82" applyFont="1" applyFill="1" applyBorder="1"/>
    <xf numFmtId="165" fontId="6" fillId="0" borderId="0" xfId="82" applyNumberFormat="1" applyFont="1"/>
    <xf numFmtId="0" fontId="0" fillId="0" borderId="0" xfId="82" applyFont="1" applyFill="1"/>
    <xf numFmtId="0" fontId="7" fillId="0" borderId="0" xfId="82" applyFont="1" applyFill="1" applyBorder="1"/>
    <xf numFmtId="0" fontId="7" fillId="0" borderId="0" xfId="82" applyFont="1" applyFill="1"/>
    <xf numFmtId="0" fontId="4" fillId="0" borderId="0" xfId="99" applyFont="1" applyAlignment="1">
      <alignment horizontal="left"/>
    </xf>
    <xf numFmtId="0" fontId="39" fillId="0" borderId="0" xfId="82" applyFont="1" applyFill="1"/>
    <xf numFmtId="0" fontId="39" fillId="0" borderId="0" xfId="82" applyFont="1" applyFill="1" applyBorder="1"/>
    <xf numFmtId="0" fontId="0" fillId="0" borderId="0" xfId="99" applyFont="1" applyAlignment="1">
      <alignment horizontal="left"/>
    </xf>
    <xf numFmtId="0" fontId="38" fillId="0" borderId="0" xfId="82" applyFont="1" applyFill="1" applyBorder="1"/>
    <xf numFmtId="0" fontId="38" fillId="0" borderId="1" xfId="82" applyFont="1" applyFill="1" applyBorder="1"/>
    <xf numFmtId="0" fontId="40" fillId="0" borderId="0" xfId="82" applyFont="1" applyFill="1" applyBorder="1"/>
    <xf numFmtId="0" fontId="41" fillId="0" borderId="0" xfId="82" applyFont="1" applyFill="1" applyBorder="1"/>
    <xf numFmtId="3" fontId="40" fillId="0" borderId="0" xfId="219" applyNumberFormat="1" applyFont="1" applyFill="1" applyBorder="1" applyAlignment="1">
      <alignment horizontal="right"/>
    </xf>
    <xf numFmtId="3" fontId="40" fillId="0" borderId="0" xfId="81" applyNumberFormat="1" applyFont="1" applyFill="1" applyBorder="1" applyAlignment="1" applyProtection="1"/>
    <xf numFmtId="3" fontId="4" fillId="0" borderId="3" xfId="82" applyNumberFormat="1" applyFont="1" applyFill="1" applyBorder="1"/>
    <xf numFmtId="3" fontId="4" fillId="0" borderId="3" xfId="0" applyNumberFormat="1" applyFont="1" applyFill="1" applyBorder="1"/>
    <xf numFmtId="3" fontId="4" fillId="0" borderId="0" xfId="0" applyNumberFormat="1" applyFont="1" applyFill="1" applyBorder="1"/>
    <xf numFmtId="165" fontId="4" fillId="0" borderId="3" xfId="82" applyNumberFormat="1" applyFont="1" applyFill="1" applyBorder="1"/>
    <xf numFmtId="165" fontId="4" fillId="0" borderId="3" xfId="82" applyNumberFormat="1" applyFont="1" applyBorder="1"/>
    <xf numFmtId="3" fontId="4" fillId="0" borderId="3" xfId="82" applyNumberFormat="1" applyFont="1" applyBorder="1"/>
    <xf numFmtId="3" fontId="4" fillId="0" borderId="0" xfId="82" applyNumberFormat="1" applyFont="1" applyFill="1" applyBorder="1"/>
    <xf numFmtId="165" fontId="4" fillId="0" borderId="0" xfId="82" applyNumberFormat="1" applyFont="1" applyBorder="1"/>
    <xf numFmtId="0" fontId="0" fillId="0" borderId="0" xfId="82" applyFont="1" applyFill="1" applyAlignment="1">
      <alignment horizontal="left"/>
    </xf>
    <xf numFmtId="0" fontId="0" fillId="0" borderId="2" xfId="82" applyFont="1" applyFill="1" applyBorder="1"/>
    <xf numFmtId="0" fontId="38" fillId="0" borderId="28" xfId="82" applyFont="1" applyFill="1" applyBorder="1"/>
    <xf numFmtId="0" fontId="38" fillId="0" borderId="29" xfId="82" applyFont="1" applyFill="1" applyBorder="1"/>
    <xf numFmtId="0" fontId="4" fillId="0" borderId="29" xfId="82" applyFont="1" applyFill="1" applyBorder="1"/>
    <xf numFmtId="0" fontId="4" fillId="0" borderId="30" xfId="82" applyFont="1" applyFill="1" applyBorder="1"/>
    <xf numFmtId="0" fontId="7" fillId="0" borderId="0" xfId="82" applyFont="1" applyFill="1" applyAlignment="1">
      <alignment horizontal="center"/>
    </xf>
    <xf numFmtId="0" fontId="7" fillId="0" borderId="27" xfId="82" applyFont="1" applyFill="1" applyBorder="1" applyAlignment="1">
      <alignment horizontal="center"/>
    </xf>
    <xf numFmtId="0" fontId="40" fillId="31" borderId="26" xfId="82" applyFont="1" applyFill="1" applyBorder="1" applyAlignment="1">
      <alignment horizontal="center" vertical="center"/>
    </xf>
    <xf numFmtId="0" fontId="40" fillId="31" borderId="25" xfId="82" applyFont="1" applyFill="1" applyBorder="1" applyAlignment="1">
      <alignment horizontal="center" vertical="center"/>
    </xf>
    <xf numFmtId="0" fontId="40" fillId="31" borderId="24" xfId="82" applyFont="1" applyFill="1" applyBorder="1" applyAlignment="1">
      <alignment horizontal="center" vertical="center"/>
    </xf>
  </cellXfs>
  <cellStyles count="226">
    <cellStyle name="20% - Accent1" xfId="1"/>
    <cellStyle name="20% - Accent1 2" xfId="2"/>
    <cellStyle name="20% - Accent1 3" xfId="101"/>
    <cellStyle name="20% - Accent2" xfId="3"/>
    <cellStyle name="20% - Accent2 2" xfId="4"/>
    <cellStyle name="20% - Accent2 3" xfId="102"/>
    <cellStyle name="20% - Accent3" xfId="5"/>
    <cellStyle name="20% - Accent3 2" xfId="6"/>
    <cellStyle name="20% - Accent3 3" xfId="103"/>
    <cellStyle name="20% - Accent4" xfId="7"/>
    <cellStyle name="20% - Accent4 2" xfId="8"/>
    <cellStyle name="20% - Accent4 3" xfId="104"/>
    <cellStyle name="20% - Accent5" xfId="9"/>
    <cellStyle name="20% - Accent5 2" xfId="10"/>
    <cellStyle name="20% - Accent6" xfId="11"/>
    <cellStyle name="20% - Accent6 2" xfId="12"/>
    <cellStyle name="20% - Accent6 3" xfId="105"/>
    <cellStyle name="20% - Énfasis1 2" xfId="13"/>
    <cellStyle name="20% - Énfasis1 2 2" xfId="106"/>
    <cellStyle name="20% - Énfasis1 3" xfId="107"/>
    <cellStyle name="20% - Énfasis2 2" xfId="14"/>
    <cellStyle name="20% - Énfasis2 2 2" xfId="108"/>
    <cellStyle name="20% - Énfasis2 3" xfId="109"/>
    <cellStyle name="20% - Énfasis3 2" xfId="15"/>
    <cellStyle name="20% - Énfasis3 2 2" xfId="110"/>
    <cellStyle name="20% - Énfasis3 3" xfId="111"/>
    <cellStyle name="20% - Énfasis4 2" xfId="16"/>
    <cellStyle name="20% - Énfasis4 2 2" xfId="112"/>
    <cellStyle name="20% - Énfasis4 3" xfId="113"/>
    <cellStyle name="20% - Énfasis5 2" xfId="17"/>
    <cellStyle name="20% - Énfasis6 2" xfId="18"/>
    <cellStyle name="20% - Énfasis6 2 2" xfId="114"/>
    <cellStyle name="20% - Énfasis6 3" xfId="115"/>
    <cellStyle name="40% - Accent1" xfId="19"/>
    <cellStyle name="40% - Accent1 2" xfId="20"/>
    <cellStyle name="40% - Accent1 3" xfId="116"/>
    <cellStyle name="40% - Accent2" xfId="21"/>
    <cellStyle name="40% - Accent2 2" xfId="22"/>
    <cellStyle name="40% - Accent3" xfId="23"/>
    <cellStyle name="40% - Accent3 2" xfId="24"/>
    <cellStyle name="40% - Accent3 3" xfId="117"/>
    <cellStyle name="40% - Accent4" xfId="25"/>
    <cellStyle name="40% - Accent4 2" xfId="26"/>
    <cellStyle name="40% - Accent4 3" xfId="118"/>
    <cellStyle name="40% - Accent5" xfId="27"/>
    <cellStyle name="40% - Accent5 2" xfId="28"/>
    <cellStyle name="40% - Accent5 3" xfId="119"/>
    <cellStyle name="40% - Accent6" xfId="29"/>
    <cellStyle name="40% - Accent6 2" xfId="30"/>
    <cellStyle name="40% - Accent6 3" xfId="120"/>
    <cellStyle name="40% - Énfasis1 2" xfId="31"/>
    <cellStyle name="40% - Énfasis1 2 2" xfId="121"/>
    <cellStyle name="40% - Énfasis1 3" xfId="122"/>
    <cellStyle name="40% - Énfasis2 2" xfId="32"/>
    <cellStyle name="40% - Énfasis3 2" xfId="33"/>
    <cellStyle name="40% - Énfasis3 2 2" xfId="123"/>
    <cellStyle name="40% - Énfasis3 3" xfId="124"/>
    <cellStyle name="40% - Énfasis4 2" xfId="34"/>
    <cellStyle name="40% - Énfasis4 2 2" xfId="125"/>
    <cellStyle name="40% - Énfasis4 3" xfId="126"/>
    <cellStyle name="40% - Énfasis5 2" xfId="35"/>
    <cellStyle name="40% - Énfasis6 2" xfId="36"/>
    <cellStyle name="40% - Énfasis6 2 2" xfId="127"/>
    <cellStyle name="40% - Énfasis6 3" xfId="128"/>
    <cellStyle name="60% - Accent1" xfId="37"/>
    <cellStyle name="60% - Accent1 2" xfId="129"/>
    <cellStyle name="60% - Accent2" xfId="38"/>
    <cellStyle name="60% - Accent2 2" xfId="130"/>
    <cellStyle name="60% - Accent3" xfId="39"/>
    <cellStyle name="60% - Accent3 2" xfId="131"/>
    <cellStyle name="60% - Accent4" xfId="40"/>
    <cellStyle name="60% - Accent4 2" xfId="132"/>
    <cellStyle name="60% - Accent5" xfId="41"/>
    <cellStyle name="60% - Accent5 2" xfId="133"/>
    <cellStyle name="60% - Accent6" xfId="42"/>
    <cellStyle name="60% - Accent6 2" xfId="134"/>
    <cellStyle name="60% - Énfasis1 2" xfId="43"/>
    <cellStyle name="60% - Énfasis1 2 2" xfId="135"/>
    <cellStyle name="60% - Énfasis1 3" xfId="136"/>
    <cellStyle name="60% - Énfasis2 2" xfId="44"/>
    <cellStyle name="60% - Énfasis2 2 2" xfId="137"/>
    <cellStyle name="60% - Énfasis2 3" xfId="138"/>
    <cellStyle name="60% - Énfasis3 2" xfId="45"/>
    <cellStyle name="60% - Énfasis3 2 2" xfId="139"/>
    <cellStyle name="60% - Énfasis3 3" xfId="140"/>
    <cellStyle name="60% - Énfasis4 2" xfId="46"/>
    <cellStyle name="60% - Énfasis4 2 2" xfId="141"/>
    <cellStyle name="60% - Énfasis4 3" xfId="142"/>
    <cellStyle name="60% - Énfasis5 2" xfId="47"/>
    <cellStyle name="60% - Énfasis5 2 2" xfId="143"/>
    <cellStyle name="60% - Énfasis5 3" xfId="144"/>
    <cellStyle name="60% - Énfasis6 2" xfId="48"/>
    <cellStyle name="60% - Énfasis6 2 2" xfId="145"/>
    <cellStyle name="60% - Énfasis6 3" xfId="146"/>
    <cellStyle name="Accent1" xfId="49"/>
    <cellStyle name="Accent1 2" xfId="147"/>
    <cellStyle name="Accent2" xfId="50"/>
    <cellStyle name="Accent2 2" xfId="148"/>
    <cellStyle name="Accent3" xfId="51"/>
    <cellStyle name="Accent3 2" xfId="149"/>
    <cellStyle name="Accent4" xfId="52"/>
    <cellStyle name="Accent4 2" xfId="150"/>
    <cellStyle name="Accent5" xfId="53"/>
    <cellStyle name="Accent6" xfId="54"/>
    <cellStyle name="Accent6 2" xfId="151"/>
    <cellStyle name="Bad" xfId="55"/>
    <cellStyle name="Bad 2" xfId="152"/>
    <cellStyle name="Buena 2" xfId="56"/>
    <cellStyle name="Buena 2 2" xfId="153"/>
    <cellStyle name="Buena 3" xfId="154"/>
    <cellStyle name="Calculation" xfId="57"/>
    <cellStyle name="Calculation 2" xfId="155"/>
    <cellStyle name="Cálculo 2" xfId="58"/>
    <cellStyle name="Cálculo 2 2" xfId="156"/>
    <cellStyle name="Cálculo 3" xfId="157"/>
    <cellStyle name="Celda de comprobación 2" xfId="59"/>
    <cellStyle name="Celda de comprobación 2 2" xfId="158"/>
    <cellStyle name="Celda de comprobación 3" xfId="159"/>
    <cellStyle name="Celda vinculada 2" xfId="60"/>
    <cellStyle name="Celda vinculada 2 2" xfId="160"/>
    <cellStyle name="Celda vinculada 3" xfId="161"/>
    <cellStyle name="Check Cell" xfId="61"/>
    <cellStyle name="Encabezado 4 2" xfId="62"/>
    <cellStyle name="Énfasis1 2" xfId="63"/>
    <cellStyle name="Énfasis1 2 2" xfId="162"/>
    <cellStyle name="Énfasis1 3" xfId="163"/>
    <cellStyle name="Énfasis2 2" xfId="64"/>
    <cellStyle name="Énfasis2 2 2" xfId="164"/>
    <cellStyle name="Énfasis2 3" xfId="165"/>
    <cellStyle name="Énfasis3 2" xfId="65"/>
    <cellStyle name="Énfasis3 2 2" xfId="166"/>
    <cellStyle name="Énfasis3 3" xfId="167"/>
    <cellStyle name="Énfasis4 2" xfId="66"/>
    <cellStyle name="Énfasis5 2" xfId="67"/>
    <cellStyle name="Énfasis6 2" xfId="68"/>
    <cellStyle name="Énfasis6 2 2" xfId="168"/>
    <cellStyle name="Énfasis6 3" xfId="169"/>
    <cellStyle name="Entrada 2" xfId="69"/>
    <cellStyle name="Entrada 2 2" xfId="170"/>
    <cellStyle name="Entrada 3" xfId="171"/>
    <cellStyle name="Euro" xfId="70"/>
    <cellStyle name="Explanatory Text" xfId="71"/>
    <cellStyle name="Good" xfId="72"/>
    <cellStyle name="Good 2" xfId="172"/>
    <cellStyle name="Heading 1" xfId="73"/>
    <cellStyle name="Heading 1 2" xfId="173"/>
    <cellStyle name="Heading 2" xfId="74"/>
    <cellStyle name="Heading 2 2" xfId="174"/>
    <cellStyle name="Heading 3" xfId="75"/>
    <cellStyle name="Heading 3 2" xfId="175"/>
    <cellStyle name="Heading 4" xfId="76"/>
    <cellStyle name="Heading 4 2" xfId="176"/>
    <cellStyle name="Incorrecto 2" xfId="77"/>
    <cellStyle name="Incorrecto 2 2" xfId="177"/>
    <cellStyle name="Incorrecto 3" xfId="178"/>
    <cellStyle name="Input" xfId="78"/>
    <cellStyle name="Input 2" xfId="179"/>
    <cellStyle name="Linked Cell" xfId="79"/>
    <cellStyle name="Linked Cell 2" xfId="180"/>
    <cellStyle name="Neutral 2" xfId="80"/>
    <cellStyle name="Neutral 2 2" xfId="181"/>
    <cellStyle name="Neutral 3" xfId="182"/>
    <cellStyle name="Normal" xfId="0" builtinId="0"/>
    <cellStyle name="Normal 10" xfId="224"/>
    <cellStyle name="Normal 2" xfId="81"/>
    <cellStyle name="Normal 3" xfId="82"/>
    <cellStyle name="Normal 3 2" xfId="83"/>
    <cellStyle name="Normal 3 3" xfId="216"/>
    <cellStyle name="Normal 4" xfId="84"/>
    <cellStyle name="Normal 5" xfId="183"/>
    <cellStyle name="Normal 5 2" xfId="215"/>
    <cellStyle name="Normal 5 2 2" xfId="221"/>
    <cellStyle name="Normal 6" xfId="100"/>
    <cellStyle name="Normal 6 2" xfId="218"/>
    <cellStyle name="Normal 6 2 2" xfId="220"/>
    <cellStyle name="Normal 6 3" xfId="222"/>
    <cellStyle name="Normal 6 4" xfId="225"/>
    <cellStyle name="Normal 7" xfId="184"/>
    <cellStyle name="Normal 8" xfId="185"/>
    <cellStyle name="Normal 8 2" xfId="217"/>
    <cellStyle name="Normal 9" xfId="223"/>
    <cellStyle name="Normal_97-03" xfId="99"/>
    <cellStyle name="Normal_proytotal" xfId="219"/>
    <cellStyle name="Notas 2" xfId="85"/>
    <cellStyle name="Notas 2 2" xfId="186"/>
    <cellStyle name="Notas 2 2 2" xfId="187"/>
    <cellStyle name="Notas 2 3" xfId="188"/>
    <cellStyle name="Notas 3" xfId="189"/>
    <cellStyle name="Notas 3 2" xfId="190"/>
    <cellStyle name="Note" xfId="86"/>
    <cellStyle name="Note 2" xfId="87"/>
    <cellStyle name="Note 2 2" xfId="191"/>
    <cellStyle name="Note 3" xfId="192"/>
    <cellStyle name="Note 3 2" xfId="193"/>
    <cellStyle name="Note 4" xfId="194"/>
    <cellStyle name="Output" xfId="88"/>
    <cellStyle name="Output 2" xfId="195"/>
    <cellStyle name="Output 2 2" xfId="196"/>
    <cellStyle name="Output 3" xfId="197"/>
    <cellStyle name="Salida 2" xfId="89"/>
    <cellStyle name="Salida 2 2" xfId="198"/>
    <cellStyle name="Salida 2 2 2" xfId="199"/>
    <cellStyle name="Salida 2 3" xfId="200"/>
    <cellStyle name="Salida 3" xfId="201"/>
    <cellStyle name="Salida 3 2" xfId="202"/>
    <cellStyle name="Texto de advertencia 2" xfId="90"/>
    <cellStyle name="Texto explicativo 2" xfId="91"/>
    <cellStyle name="Title" xfId="92"/>
    <cellStyle name="Title 2" xfId="203"/>
    <cellStyle name="Título 1 2" xfId="93"/>
    <cellStyle name="Título 1 2 2" xfId="204"/>
    <cellStyle name="Título 1 3" xfId="205"/>
    <cellStyle name="Título 2 2" xfId="94"/>
    <cellStyle name="Título 2 2 2" xfId="206"/>
    <cellStyle name="Título 2 3" xfId="207"/>
    <cellStyle name="Título 3 2" xfId="95"/>
    <cellStyle name="Título 3 2 2" xfId="208"/>
    <cellStyle name="Título 3 3" xfId="209"/>
    <cellStyle name="Título 4" xfId="96"/>
    <cellStyle name="Total 2" xfId="97"/>
    <cellStyle name="Total 2 2" xfId="210"/>
    <cellStyle name="Total 2 2 2" xfId="211"/>
    <cellStyle name="Total 2 3" xfId="212"/>
    <cellStyle name="Total 3" xfId="213"/>
    <cellStyle name="Total 3 2" xfId="214"/>
    <cellStyle name="Warning Text" xfId="98"/>
  </cellStyles>
  <dxfs count="0"/>
  <tableStyles count="0" defaultTableStyle="TableStyleMedium2" defaultPivotStyle="PivotStyleLight16"/>
  <colors>
    <mruColors>
      <color rgb="FFCCECFF"/>
      <color rgb="FFFFFFCC"/>
      <color rgb="FFFFCCFF"/>
      <color rgb="FF963A8F"/>
      <color rgb="FFDA38B0"/>
      <color rgb="FFFF6699"/>
      <color rgb="FFEFF3FF"/>
      <color rgb="FF4B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_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zoomScaleSheetLayoutView="100" workbookViewId="0">
      <selection activeCell="J19" sqref="J19"/>
    </sheetView>
  </sheetViews>
  <sheetFormatPr baseColWidth="10" defaultRowHeight="12.75"/>
  <cols>
    <col min="1" max="1" width="35.42578125" style="2" customWidth="1"/>
    <col min="2" max="5" width="10.7109375" style="2" customWidth="1"/>
    <col min="6" max="6" width="12.42578125" style="15" customWidth="1"/>
    <col min="7" max="7" width="11.42578125" style="1"/>
    <col min="8" max="8" width="11.42578125" style="18"/>
    <col min="9" max="235" width="11.42578125" style="2"/>
    <col min="236" max="236" width="39.42578125" style="2" customWidth="1"/>
    <col min="237" max="241" width="10.7109375" style="2" customWidth="1"/>
    <col min="242" max="491" width="11.42578125" style="2"/>
    <col min="492" max="492" width="39.42578125" style="2" customWidth="1"/>
    <col min="493" max="497" width="10.7109375" style="2" customWidth="1"/>
    <col min="498" max="747" width="11.42578125" style="2"/>
    <col min="748" max="748" width="39.42578125" style="2" customWidth="1"/>
    <col min="749" max="753" width="10.7109375" style="2" customWidth="1"/>
    <col min="754" max="1003" width="11.42578125" style="2"/>
    <col min="1004" max="1004" width="39.42578125" style="2" customWidth="1"/>
    <col min="1005" max="1009" width="10.7109375" style="2" customWidth="1"/>
    <col min="1010" max="1259" width="11.42578125" style="2"/>
    <col min="1260" max="1260" width="39.42578125" style="2" customWidth="1"/>
    <col min="1261" max="1265" width="10.7109375" style="2" customWidth="1"/>
    <col min="1266" max="1515" width="11.42578125" style="2"/>
    <col min="1516" max="1516" width="39.42578125" style="2" customWidth="1"/>
    <col min="1517" max="1521" width="10.7109375" style="2" customWidth="1"/>
    <col min="1522" max="1771" width="11.42578125" style="2"/>
    <col min="1772" max="1772" width="39.42578125" style="2" customWidth="1"/>
    <col min="1773" max="1777" width="10.7109375" style="2" customWidth="1"/>
    <col min="1778" max="2027" width="11.42578125" style="2"/>
    <col min="2028" max="2028" width="39.42578125" style="2" customWidth="1"/>
    <col min="2029" max="2033" width="10.7109375" style="2" customWidth="1"/>
    <col min="2034" max="2283" width="11.42578125" style="2"/>
    <col min="2284" max="2284" width="39.42578125" style="2" customWidth="1"/>
    <col min="2285" max="2289" width="10.7109375" style="2" customWidth="1"/>
    <col min="2290" max="2539" width="11.42578125" style="2"/>
    <col min="2540" max="2540" width="39.42578125" style="2" customWidth="1"/>
    <col min="2541" max="2545" width="10.7109375" style="2" customWidth="1"/>
    <col min="2546" max="2795" width="11.42578125" style="2"/>
    <col min="2796" max="2796" width="39.42578125" style="2" customWidth="1"/>
    <col min="2797" max="2801" width="10.7109375" style="2" customWidth="1"/>
    <col min="2802" max="3051" width="11.42578125" style="2"/>
    <col min="3052" max="3052" width="39.42578125" style="2" customWidth="1"/>
    <col min="3053" max="3057" width="10.7109375" style="2" customWidth="1"/>
    <col min="3058" max="3307" width="11.42578125" style="2"/>
    <col min="3308" max="3308" width="39.42578125" style="2" customWidth="1"/>
    <col min="3309" max="3313" width="10.7109375" style="2" customWidth="1"/>
    <col min="3314" max="3563" width="11.42578125" style="2"/>
    <col min="3564" max="3564" width="39.42578125" style="2" customWidth="1"/>
    <col min="3565" max="3569" width="10.7109375" style="2" customWidth="1"/>
    <col min="3570" max="3819" width="11.42578125" style="2"/>
    <col min="3820" max="3820" width="39.42578125" style="2" customWidth="1"/>
    <col min="3821" max="3825" width="10.7109375" style="2" customWidth="1"/>
    <col min="3826" max="4075" width="11.42578125" style="2"/>
    <col min="4076" max="4076" width="39.42578125" style="2" customWidth="1"/>
    <col min="4077" max="4081" width="10.7109375" style="2" customWidth="1"/>
    <col min="4082" max="4331" width="11.42578125" style="2"/>
    <col min="4332" max="4332" width="39.42578125" style="2" customWidth="1"/>
    <col min="4333" max="4337" width="10.7109375" style="2" customWidth="1"/>
    <col min="4338" max="4587" width="11.42578125" style="2"/>
    <col min="4588" max="4588" width="39.42578125" style="2" customWidth="1"/>
    <col min="4589" max="4593" width="10.7109375" style="2" customWidth="1"/>
    <col min="4594" max="4843" width="11.42578125" style="2"/>
    <col min="4844" max="4844" width="39.42578125" style="2" customWidth="1"/>
    <col min="4845" max="4849" width="10.7109375" style="2" customWidth="1"/>
    <col min="4850" max="5099" width="11.42578125" style="2"/>
    <col min="5100" max="5100" width="39.42578125" style="2" customWidth="1"/>
    <col min="5101" max="5105" width="10.7109375" style="2" customWidth="1"/>
    <col min="5106" max="5355" width="11.42578125" style="2"/>
    <col min="5356" max="5356" width="39.42578125" style="2" customWidth="1"/>
    <col min="5357" max="5361" width="10.7109375" style="2" customWidth="1"/>
    <col min="5362" max="5611" width="11.42578125" style="2"/>
    <col min="5612" max="5612" width="39.42578125" style="2" customWidth="1"/>
    <col min="5613" max="5617" width="10.7109375" style="2" customWidth="1"/>
    <col min="5618" max="5867" width="11.42578125" style="2"/>
    <col min="5868" max="5868" width="39.42578125" style="2" customWidth="1"/>
    <col min="5869" max="5873" width="10.7109375" style="2" customWidth="1"/>
    <col min="5874" max="6123" width="11.42578125" style="2"/>
    <col min="6124" max="6124" width="39.42578125" style="2" customWidth="1"/>
    <col min="6125" max="6129" width="10.7109375" style="2" customWidth="1"/>
    <col min="6130" max="6379" width="11.42578125" style="2"/>
    <col min="6380" max="6380" width="39.42578125" style="2" customWidth="1"/>
    <col min="6381" max="6385" width="10.7109375" style="2" customWidth="1"/>
    <col min="6386" max="6635" width="11.42578125" style="2"/>
    <col min="6636" max="6636" width="39.42578125" style="2" customWidth="1"/>
    <col min="6637" max="6641" width="10.7109375" style="2" customWidth="1"/>
    <col min="6642" max="6891" width="11.42578125" style="2"/>
    <col min="6892" max="6892" width="39.42578125" style="2" customWidth="1"/>
    <col min="6893" max="6897" width="10.7109375" style="2" customWidth="1"/>
    <col min="6898" max="7147" width="11.42578125" style="2"/>
    <col min="7148" max="7148" width="39.42578125" style="2" customWidth="1"/>
    <col min="7149" max="7153" width="10.7109375" style="2" customWidth="1"/>
    <col min="7154" max="7403" width="11.42578125" style="2"/>
    <col min="7404" max="7404" width="39.42578125" style="2" customWidth="1"/>
    <col min="7405" max="7409" width="10.7109375" style="2" customWidth="1"/>
    <col min="7410" max="7659" width="11.42578125" style="2"/>
    <col min="7660" max="7660" width="39.42578125" style="2" customWidth="1"/>
    <col min="7661" max="7665" width="10.7109375" style="2" customWidth="1"/>
    <col min="7666" max="7915" width="11.42578125" style="2"/>
    <col min="7916" max="7916" width="39.42578125" style="2" customWidth="1"/>
    <col min="7917" max="7921" width="10.7109375" style="2" customWidth="1"/>
    <col min="7922" max="8171" width="11.42578125" style="2"/>
    <col min="8172" max="8172" width="39.42578125" style="2" customWidth="1"/>
    <col min="8173" max="8177" width="10.7109375" style="2" customWidth="1"/>
    <col min="8178" max="8427" width="11.42578125" style="2"/>
    <col min="8428" max="8428" width="39.42578125" style="2" customWidth="1"/>
    <col min="8429" max="8433" width="10.7109375" style="2" customWidth="1"/>
    <col min="8434" max="8683" width="11.42578125" style="2"/>
    <col min="8684" max="8684" width="39.42578125" style="2" customWidth="1"/>
    <col min="8685" max="8689" width="10.7109375" style="2" customWidth="1"/>
    <col min="8690" max="8939" width="11.42578125" style="2"/>
    <col min="8940" max="8940" width="39.42578125" style="2" customWidth="1"/>
    <col min="8941" max="8945" width="10.7109375" style="2" customWidth="1"/>
    <col min="8946" max="9195" width="11.42578125" style="2"/>
    <col min="9196" max="9196" width="39.42578125" style="2" customWidth="1"/>
    <col min="9197" max="9201" width="10.7109375" style="2" customWidth="1"/>
    <col min="9202" max="9451" width="11.42578125" style="2"/>
    <col min="9452" max="9452" width="39.42578125" style="2" customWidth="1"/>
    <col min="9453" max="9457" width="10.7109375" style="2" customWidth="1"/>
    <col min="9458" max="9707" width="11.42578125" style="2"/>
    <col min="9708" max="9708" width="39.42578125" style="2" customWidth="1"/>
    <col min="9709" max="9713" width="10.7109375" style="2" customWidth="1"/>
    <col min="9714" max="9963" width="11.42578125" style="2"/>
    <col min="9964" max="9964" width="39.42578125" style="2" customWidth="1"/>
    <col min="9965" max="9969" width="10.7109375" style="2" customWidth="1"/>
    <col min="9970" max="10219" width="11.42578125" style="2"/>
    <col min="10220" max="10220" width="39.42578125" style="2" customWidth="1"/>
    <col min="10221" max="10225" width="10.7109375" style="2" customWidth="1"/>
    <col min="10226" max="10475" width="11.42578125" style="2"/>
    <col min="10476" max="10476" width="39.42578125" style="2" customWidth="1"/>
    <col min="10477" max="10481" width="10.7109375" style="2" customWidth="1"/>
    <col min="10482" max="10731" width="11.42578125" style="2"/>
    <col min="10732" max="10732" width="39.42578125" style="2" customWidth="1"/>
    <col min="10733" max="10737" width="10.7109375" style="2" customWidth="1"/>
    <col min="10738" max="10987" width="11.42578125" style="2"/>
    <col min="10988" max="10988" width="39.42578125" style="2" customWidth="1"/>
    <col min="10989" max="10993" width="10.7109375" style="2" customWidth="1"/>
    <col min="10994" max="11243" width="11.42578125" style="2"/>
    <col min="11244" max="11244" width="39.42578125" style="2" customWidth="1"/>
    <col min="11245" max="11249" width="10.7109375" style="2" customWidth="1"/>
    <col min="11250" max="11499" width="11.42578125" style="2"/>
    <col min="11500" max="11500" width="39.42578125" style="2" customWidth="1"/>
    <col min="11501" max="11505" width="10.7109375" style="2" customWidth="1"/>
    <col min="11506" max="11755" width="11.42578125" style="2"/>
    <col min="11756" max="11756" width="39.42578125" style="2" customWidth="1"/>
    <col min="11757" max="11761" width="10.7109375" style="2" customWidth="1"/>
    <col min="11762" max="12011" width="11.42578125" style="2"/>
    <col min="12012" max="12012" width="39.42578125" style="2" customWidth="1"/>
    <col min="12013" max="12017" width="10.7109375" style="2" customWidth="1"/>
    <col min="12018" max="12267" width="11.42578125" style="2"/>
    <col min="12268" max="12268" width="39.42578125" style="2" customWidth="1"/>
    <col min="12269" max="12273" width="10.7109375" style="2" customWidth="1"/>
    <col min="12274" max="12523" width="11.42578125" style="2"/>
    <col min="12524" max="12524" width="39.42578125" style="2" customWidth="1"/>
    <col min="12525" max="12529" width="10.7109375" style="2" customWidth="1"/>
    <col min="12530" max="12779" width="11.42578125" style="2"/>
    <col min="12780" max="12780" width="39.42578125" style="2" customWidth="1"/>
    <col min="12781" max="12785" width="10.7109375" style="2" customWidth="1"/>
    <col min="12786" max="13035" width="11.42578125" style="2"/>
    <col min="13036" max="13036" width="39.42578125" style="2" customWidth="1"/>
    <col min="13037" max="13041" width="10.7109375" style="2" customWidth="1"/>
    <col min="13042" max="13291" width="11.42578125" style="2"/>
    <col min="13292" max="13292" width="39.42578125" style="2" customWidth="1"/>
    <col min="13293" max="13297" width="10.7109375" style="2" customWidth="1"/>
    <col min="13298" max="13547" width="11.42578125" style="2"/>
    <col min="13548" max="13548" width="39.42578125" style="2" customWidth="1"/>
    <col min="13549" max="13553" width="10.7109375" style="2" customWidth="1"/>
    <col min="13554" max="13803" width="11.42578125" style="2"/>
    <col min="13804" max="13804" width="39.42578125" style="2" customWidth="1"/>
    <col min="13805" max="13809" width="10.7109375" style="2" customWidth="1"/>
    <col min="13810" max="14059" width="11.42578125" style="2"/>
    <col min="14060" max="14060" width="39.42578125" style="2" customWidth="1"/>
    <col min="14061" max="14065" width="10.7109375" style="2" customWidth="1"/>
    <col min="14066" max="14315" width="11.42578125" style="2"/>
    <col min="14316" max="14316" width="39.42578125" style="2" customWidth="1"/>
    <col min="14317" max="14321" width="10.7109375" style="2" customWidth="1"/>
    <col min="14322" max="14571" width="11.42578125" style="2"/>
    <col min="14572" max="14572" width="39.42578125" style="2" customWidth="1"/>
    <col min="14573" max="14577" width="10.7109375" style="2" customWidth="1"/>
    <col min="14578" max="14827" width="11.42578125" style="2"/>
    <col min="14828" max="14828" width="39.42578125" style="2" customWidth="1"/>
    <col min="14829" max="14833" width="10.7109375" style="2" customWidth="1"/>
    <col min="14834" max="15083" width="11.42578125" style="2"/>
    <col min="15084" max="15084" width="39.42578125" style="2" customWidth="1"/>
    <col min="15085" max="15089" width="10.7109375" style="2" customWidth="1"/>
    <col min="15090" max="15339" width="11.42578125" style="2"/>
    <col min="15340" max="15340" width="39.42578125" style="2" customWidth="1"/>
    <col min="15341" max="15345" width="10.7109375" style="2" customWidth="1"/>
    <col min="15346" max="15595" width="11.42578125" style="2"/>
    <col min="15596" max="15596" width="39.42578125" style="2" customWidth="1"/>
    <col min="15597" max="15601" width="10.7109375" style="2" customWidth="1"/>
    <col min="15602" max="15851" width="11.42578125" style="2"/>
    <col min="15852" max="15852" width="39.42578125" style="2" customWidth="1"/>
    <col min="15853" max="15857" width="10.7109375" style="2" customWidth="1"/>
    <col min="15858" max="16107" width="11.42578125" style="2"/>
    <col min="16108" max="16108" width="39.42578125" style="2" customWidth="1"/>
    <col min="16109" max="16113" width="10.7109375" style="2" customWidth="1"/>
    <col min="16114" max="16384" width="11.42578125" style="2"/>
  </cols>
  <sheetData>
    <row r="1" spans="1:9" s="10" customFormat="1" ht="16.7" customHeight="1">
      <c r="A1" s="35" t="s">
        <v>17</v>
      </c>
      <c r="B1" s="35"/>
      <c r="C1" s="35"/>
      <c r="D1" s="35"/>
      <c r="E1" s="35"/>
      <c r="F1" s="35"/>
      <c r="G1" s="9"/>
      <c r="H1" s="17"/>
    </row>
    <row r="2" spans="1:9" s="10" customFormat="1" ht="16.7" customHeight="1">
      <c r="A2" s="36"/>
      <c r="B2" s="36"/>
      <c r="C2" s="36"/>
      <c r="D2" s="36"/>
      <c r="E2" s="36"/>
      <c r="F2" s="36"/>
      <c r="G2" s="9"/>
      <c r="H2" s="17"/>
    </row>
    <row r="3" spans="1:9" ht="13.15" customHeight="1">
      <c r="A3" s="37" t="s">
        <v>0</v>
      </c>
      <c r="B3" s="38">
        <v>2019</v>
      </c>
      <c r="C3" s="39">
        <v>2020</v>
      </c>
      <c r="D3" s="39">
        <v>2021</v>
      </c>
      <c r="E3" s="39" t="s">
        <v>12</v>
      </c>
      <c r="F3" s="38">
        <v>2023</v>
      </c>
    </row>
    <row r="4" spans="1:9" ht="13.15" customHeight="1">
      <c r="A4" s="37"/>
      <c r="B4" s="38"/>
      <c r="C4" s="39"/>
      <c r="D4" s="39"/>
      <c r="E4" s="39"/>
      <c r="F4" s="38"/>
    </row>
    <row r="5" spans="1:9" ht="13.15" customHeight="1">
      <c r="A5" s="37"/>
      <c r="B5" s="38"/>
      <c r="C5" s="39"/>
      <c r="D5" s="39"/>
      <c r="E5" s="39"/>
      <c r="F5" s="38"/>
    </row>
    <row r="6" spans="1:9" ht="39.950000000000003" customHeight="1">
      <c r="A6" s="34" t="s">
        <v>1</v>
      </c>
      <c r="B6" s="33"/>
      <c r="C6" s="33"/>
      <c r="D6" s="32"/>
      <c r="E6" s="32"/>
      <c r="F6" s="31"/>
    </row>
    <row r="7" spans="1:9" ht="35.1" customHeight="1">
      <c r="A7" s="30" t="s">
        <v>4</v>
      </c>
      <c r="B7" s="21">
        <v>10858</v>
      </c>
      <c r="C7" s="22">
        <v>6153</v>
      </c>
      <c r="D7" s="22">
        <v>12835</v>
      </c>
      <c r="E7" s="22">
        <v>11392</v>
      </c>
      <c r="F7" s="23">
        <v>9940</v>
      </c>
    </row>
    <row r="8" spans="1:9" ht="20.45" customHeight="1">
      <c r="A8" s="8" t="s">
        <v>5</v>
      </c>
      <c r="B8" s="25">
        <f>B7/4218808*1000</f>
        <v>2.5737127643637727</v>
      </c>
      <c r="C8" s="24">
        <f>C7/4278500*1000</f>
        <v>1.4381208367418488</v>
      </c>
      <c r="D8" s="24">
        <f>D7/4337406*1000</f>
        <v>2.9591419387532549</v>
      </c>
      <c r="E8" s="24">
        <f>E7/4395414*1000</f>
        <v>2.5917922634818931</v>
      </c>
      <c r="F8" s="4">
        <f>F7/4452823*1000</f>
        <v>2.2322917394201389</v>
      </c>
      <c r="G8" s="7"/>
      <c r="H8" s="19">
        <v>4158783</v>
      </c>
    </row>
    <row r="9" spans="1:9" ht="20.45" customHeight="1">
      <c r="A9" s="8" t="s">
        <v>6</v>
      </c>
      <c r="B9" s="24">
        <f>B7/1019840*1000</f>
        <v>10.646768120489488</v>
      </c>
      <c r="C9" s="24">
        <f>C7/1037550*1000</f>
        <v>5.9303166112476502</v>
      </c>
      <c r="D9" s="24">
        <f>D7/1055246*1000</f>
        <v>12.163040655922885</v>
      </c>
      <c r="E9" s="24">
        <f>E7/1074676*1000</f>
        <v>10.600404214851732</v>
      </c>
      <c r="F9" s="4">
        <f>F7/1088713*1000</f>
        <v>9.1300462105256397</v>
      </c>
      <c r="H9" s="20">
        <v>1111428</v>
      </c>
    </row>
    <row r="10" spans="1:9" ht="39.950000000000003" customHeight="1">
      <c r="A10" s="2" t="s">
        <v>2</v>
      </c>
      <c r="B10" s="3"/>
      <c r="C10" s="3"/>
      <c r="D10" s="3"/>
      <c r="E10" s="3"/>
      <c r="F10" s="1"/>
      <c r="I10" s="1"/>
    </row>
    <row r="11" spans="1:9" ht="35.1" customHeight="1">
      <c r="A11" s="8" t="s">
        <v>4</v>
      </c>
      <c r="B11" s="21">
        <v>4558</v>
      </c>
      <c r="C11" s="26">
        <v>3107</v>
      </c>
      <c r="D11" s="21">
        <v>5057</v>
      </c>
      <c r="E11" s="21">
        <v>3541</v>
      </c>
      <c r="F11" s="27">
        <v>3281</v>
      </c>
      <c r="I11" s="1"/>
    </row>
    <row r="12" spans="1:9" ht="20.45" customHeight="1">
      <c r="A12" s="29" t="s">
        <v>7</v>
      </c>
      <c r="B12" s="24">
        <f>B11/4218808*10000</f>
        <v>10.803999613160874</v>
      </c>
      <c r="C12" s="25">
        <f>C11/4278500*10000</f>
        <v>7.2618908495968215</v>
      </c>
      <c r="D12" s="25">
        <f>D11/4337406*10000</f>
        <v>11.659042293942509</v>
      </c>
      <c r="E12" s="25">
        <f>E11/4395414*10000</f>
        <v>8.0561239510089369</v>
      </c>
      <c r="F12" s="28">
        <f>F11/4452823*10000</f>
        <v>7.3683593531564133</v>
      </c>
      <c r="H12" s="19">
        <v>4158783</v>
      </c>
      <c r="I12" s="1"/>
    </row>
    <row r="13" spans="1:9" ht="20.45" customHeight="1">
      <c r="A13" s="29" t="s">
        <v>8</v>
      </c>
      <c r="B13" s="24">
        <f>B11/422941*10000</f>
        <v>107.76916874930545</v>
      </c>
      <c r="C13" s="25">
        <f>C11/433197*10000</f>
        <v>71.722565022380124</v>
      </c>
      <c r="D13" s="24">
        <f>D11/443508*10000</f>
        <v>114.02274592566538</v>
      </c>
      <c r="E13" s="24">
        <f>E11/451893*10000</f>
        <v>78.359257611868287</v>
      </c>
      <c r="F13" s="4">
        <f>F11/457795*10000</f>
        <v>71.669633788049239</v>
      </c>
      <c r="G13" s="4"/>
      <c r="H13" s="20">
        <v>413205</v>
      </c>
      <c r="I13" s="1"/>
    </row>
    <row r="14" spans="1:9" ht="13.5" customHeight="1">
      <c r="A14" s="5"/>
      <c r="B14" s="6"/>
      <c r="C14" s="6"/>
      <c r="D14" s="6"/>
      <c r="E14" s="6"/>
      <c r="F14" s="16"/>
      <c r="I14" s="1"/>
    </row>
    <row r="15" spans="1:9">
      <c r="I15" s="1"/>
    </row>
    <row r="16" spans="1:9" ht="18" customHeight="1">
      <c r="A16" s="8" t="s">
        <v>11</v>
      </c>
    </row>
    <row r="17" spans="1:8" ht="18" customHeight="1">
      <c r="A17" s="14" t="s">
        <v>14</v>
      </c>
    </row>
    <row r="18" spans="1:8" ht="18" customHeight="1">
      <c r="A18" s="11" t="s">
        <v>3</v>
      </c>
    </row>
    <row r="19" spans="1:8" ht="18" customHeight="1">
      <c r="A19" s="14" t="s">
        <v>15</v>
      </c>
    </row>
    <row r="20" spans="1:8" ht="18" customHeight="1">
      <c r="A20" s="14" t="s">
        <v>10</v>
      </c>
    </row>
    <row r="21" spans="1:8" ht="18" customHeight="1">
      <c r="A21" s="14" t="s">
        <v>13</v>
      </c>
    </row>
    <row r="22" spans="1:8" ht="18" customHeight="1">
      <c r="A22" s="14" t="s">
        <v>16</v>
      </c>
    </row>
    <row r="23" spans="1:8" ht="14.25" customHeight="1">
      <c r="A23" s="14" t="s">
        <v>9</v>
      </c>
    </row>
    <row r="24" spans="1:8" s="12" customFormat="1">
      <c r="F24" s="13"/>
      <c r="G24" s="13"/>
      <c r="H24" s="17"/>
    </row>
  </sheetData>
  <mergeCells count="8">
    <mergeCell ref="A1:F1"/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OSIRIS RANGEL</dc:creator>
  <cp:lastModifiedBy>ARLIN MIRANDA</cp:lastModifiedBy>
  <cp:lastPrinted>2025-06-20T14:40:52Z</cp:lastPrinted>
  <dcterms:created xsi:type="dcterms:W3CDTF">2016-07-12T14:19:07Z</dcterms:created>
  <dcterms:modified xsi:type="dcterms:W3CDTF">2025-06-23T15:14:22Z</dcterms:modified>
</cp:coreProperties>
</file>